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itle" sheetId="1" r:id="rId1"/>
    <sheet name="Feeder" sheetId="2" r:id="rId2"/>
    <sheet name="Cull Cow" sheetId="3" r:id="rId3"/>
  </sheets>
  <externalReferences>
    <externalReference r:id="rId6"/>
    <externalReference r:id="rId7"/>
  </externalReferences>
  <definedNames>
    <definedName name="perpound" localSheetId="0">'[1]Calculations'!#REF!</definedName>
    <definedName name="perpound">'[1]Calculations'!#REF!</definedName>
    <definedName name="_xlnm.Print_Area" localSheetId="2">'Cull Cow'!$A$1:$J$26</definedName>
    <definedName name="_xlnm.Print_Area" localSheetId="1">'Feeder'!$A$1:$K$29</definedName>
    <definedName name="vvv">'[2]Calculations'!#REF!</definedName>
  </definedNames>
  <calcPr fullCalcOnLoad="1"/>
</workbook>
</file>

<file path=xl/sharedStrings.xml><?xml version="1.0" encoding="utf-8"?>
<sst xmlns="http://schemas.openxmlformats.org/spreadsheetml/2006/main" count="70" uniqueCount="36">
  <si>
    <t>What date will the cows be placed on feed?</t>
  </si>
  <si>
    <t>How long will the cows be fed?</t>
  </si>
  <si>
    <t>days</t>
  </si>
  <si>
    <t>What is the estimated daily rate of gain?</t>
  </si>
  <si>
    <t>lbs per day</t>
  </si>
  <si>
    <t>What is the estimated cost of gain?</t>
  </si>
  <si>
    <t>per cwt.</t>
  </si>
  <si>
    <t>What is the average cow weight at placement?</t>
  </si>
  <si>
    <t>pounds</t>
  </si>
  <si>
    <t>What is the estimated price at placement?</t>
  </si>
  <si>
    <t>Initial cost</t>
  </si>
  <si>
    <t>per head</t>
  </si>
  <si>
    <t>Estimated total cost of gain</t>
  </si>
  <si>
    <t xml:space="preserve">Combined cost at </t>
  </si>
  <si>
    <t>Projected sale date</t>
  </si>
  <si>
    <t>Projected final weight</t>
  </si>
  <si>
    <t>Projected break-even price</t>
  </si>
  <si>
    <t>Estimated selling price</t>
  </si>
  <si>
    <t xml:space="preserve">Projected return </t>
  </si>
  <si>
    <t>What date will the calves be placed on feed?</t>
  </si>
  <si>
    <t>How long will the calves be fed?</t>
  </si>
  <si>
    <t>What is the average calf weight at placement?</t>
  </si>
  <si>
    <t>What is the futures price for the nearest market after</t>
  </si>
  <si>
    <t>?</t>
  </si>
  <si>
    <t xml:space="preserve">What is the estimated local basis? </t>
  </si>
  <si>
    <t>Written by</t>
  </si>
  <si>
    <t>Matt Stockton</t>
  </si>
  <si>
    <t>Roger Wilson</t>
  </si>
  <si>
    <t>University of Nebraska - West Central Research and Extension Center</t>
  </si>
  <si>
    <t>North Platte, NE  69101</t>
  </si>
  <si>
    <t xml:space="preserve"> agmanagerstools.com  or  agmanagerstools.info</t>
  </si>
  <si>
    <t>Calculated Values</t>
  </si>
  <si>
    <t>Inputs</t>
  </si>
  <si>
    <t>Cull Cow Breakeven</t>
  </si>
  <si>
    <t>Steer or Heifer Breakeven</t>
  </si>
  <si>
    <t>Feeder or Cull Cow Breakeven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</si>
</sst>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;@"/>
    <numFmt numFmtId="170" formatCode="m/d;@"/>
    <numFmt numFmtId="171" formatCode="&quot;$&quot;#,##0.00"/>
    <numFmt numFmtId="172" formatCode="&quot;$&quot;#,##0"/>
    <numFmt numFmtId="173" formatCode="0.000"/>
    <numFmt numFmtId="174" formatCode="0.0000"/>
    <numFmt numFmtId="175" formatCode="#,##0.000"/>
    <numFmt numFmtId="176" formatCode="#,##0.0"/>
    <numFmt numFmtId="177" formatCode="0.0%"/>
    <numFmt numFmtId="178" formatCode="0.0"/>
    <numFmt numFmtId="179" formatCode="#,##0.0_);\(#,##0.0\)"/>
    <numFmt numFmtId="180" formatCode="#,##0.000_);\(#,##0.000\)"/>
    <numFmt numFmtId="181" formatCode="#,##0.0000_);\(#,##0.0000\)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0.00000"/>
    <numFmt numFmtId="186" formatCode="0.0000000"/>
    <numFmt numFmtId="187" formatCode="0.000000"/>
    <numFmt numFmtId="188" formatCode="_(* #,##0.0000_);_(* \(#,##0.0000\);_(* &quot;-&quot;??_);_(@_)"/>
    <numFmt numFmtId="189" formatCode="_(* #,##0.00000_);_(* \(#,##0.00000\);_(* &quot;-&quot;??_);_(@_)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&quot;$&quot;#,##0.0"/>
    <numFmt numFmtId="193" formatCode="&quot;$&quot;#,##0.000"/>
    <numFmt numFmtId="194" formatCode="&quot;$&quot;#,##0.00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color indexed="13"/>
      <name val="Arial"/>
      <family val="0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0"/>
    </font>
    <font>
      <b/>
      <sz val="48"/>
      <color indexed="12"/>
      <name val="Arial Rounded MT Bold"/>
      <family val="2"/>
    </font>
    <font>
      <b/>
      <sz val="20"/>
      <name val="Arial"/>
      <family val="2"/>
    </font>
    <font>
      <sz val="24"/>
      <color indexed="12"/>
      <name val="Arial Rounded MT Bold"/>
      <family val="2"/>
    </font>
    <font>
      <sz val="14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0" fontId="39" fillId="0" borderId="0" applyNumberFormat="0" applyFill="0" applyBorder="0" applyAlignment="0" applyProtection="0"/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0" fontId="45" fillId="27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>
      <alignment/>
      <protection/>
    </xf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8" xfId="0" applyFill="1" applyBorder="1" applyAlignment="1">
      <alignment/>
    </xf>
    <xf numFmtId="0" fontId="0" fillId="34" borderId="7" xfId="0" applyFill="1" applyBorder="1" applyAlignment="1">
      <alignment/>
    </xf>
    <xf numFmtId="0" fontId="0" fillId="34" borderId="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12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Border="1" applyAlignment="1">
      <alignment/>
    </xf>
    <xf numFmtId="171" fontId="3" fillId="0" borderId="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14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 locked="0"/>
    </xf>
    <xf numFmtId="171" fontId="16" fillId="0" borderId="0" xfId="0" applyNumberFormat="1" applyFont="1" applyFill="1" applyBorder="1" applyAlignment="1" applyProtection="1">
      <alignment/>
      <protection locked="0"/>
    </xf>
    <xf numFmtId="1" fontId="16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6" fillId="34" borderId="15" xfId="0" applyFont="1" applyFill="1" applyBorder="1" applyAlignment="1" applyProtection="1">
      <alignment/>
      <protection/>
    </xf>
    <xf numFmtId="0" fontId="16" fillId="34" borderId="16" xfId="0" applyFont="1" applyFill="1" applyBorder="1" applyAlignment="1" applyProtection="1">
      <alignment/>
      <protection/>
    </xf>
    <xf numFmtId="14" fontId="16" fillId="34" borderId="16" xfId="0" applyNumberFormat="1" applyFont="1" applyFill="1" applyBorder="1" applyAlignment="1" applyProtection="1">
      <alignment horizontal="left"/>
      <protection/>
    </xf>
    <xf numFmtId="0" fontId="16" fillId="34" borderId="17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6" fillId="34" borderId="18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6" fillId="34" borderId="19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4" fontId="16" fillId="34" borderId="0" xfId="0" applyNumberFormat="1" applyFont="1" applyFill="1" applyBorder="1" applyAlignment="1" applyProtection="1">
      <alignment horizontal="left"/>
      <protection/>
    </xf>
    <xf numFmtId="0" fontId="16" fillId="34" borderId="0" xfId="0" applyFont="1" applyFill="1" applyBorder="1" applyAlignment="1" applyProtection="1">
      <alignment/>
      <protection/>
    </xf>
    <xf numFmtId="0" fontId="18" fillId="34" borderId="19" xfId="0" applyFont="1" applyFill="1" applyBorder="1" applyAlignment="1" applyProtection="1">
      <alignment/>
      <protection/>
    </xf>
    <xf numFmtId="0" fontId="16" fillId="34" borderId="20" xfId="0" applyFont="1" applyFill="1" applyBorder="1" applyAlignment="1" applyProtection="1">
      <alignment/>
      <protection/>
    </xf>
    <xf numFmtId="14" fontId="16" fillId="34" borderId="21" xfId="0" applyNumberFormat="1" applyFont="1" applyFill="1" applyBorder="1" applyAlignment="1" applyProtection="1">
      <alignment horizontal="left"/>
      <protection/>
    </xf>
    <xf numFmtId="0" fontId="16" fillId="34" borderId="21" xfId="0" applyFont="1" applyFill="1" applyBorder="1" applyAlignment="1" applyProtection="1">
      <alignment/>
      <protection/>
    </xf>
    <xf numFmtId="171" fontId="16" fillId="34" borderId="21" xfId="0" applyNumberFormat="1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/>
      <protection/>
    </xf>
    <xf numFmtId="171" fontId="16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7" fillId="35" borderId="15" xfId="0" applyFont="1" applyFill="1" applyBorder="1" applyAlignment="1" applyProtection="1">
      <alignment/>
      <protection/>
    </xf>
    <xf numFmtId="0" fontId="18" fillId="35" borderId="16" xfId="0" applyFont="1" applyFill="1" applyBorder="1" applyAlignment="1" applyProtection="1">
      <alignment/>
      <protection/>
    </xf>
    <xf numFmtId="0" fontId="18" fillId="35" borderId="17" xfId="0" applyFont="1" applyFill="1" applyBorder="1" applyAlignment="1" applyProtection="1">
      <alignment/>
      <protection/>
    </xf>
    <xf numFmtId="0" fontId="16" fillId="35" borderId="18" xfId="0" applyFont="1" applyFill="1" applyBorder="1" applyAlignment="1" applyProtection="1">
      <alignment/>
      <protection/>
    </xf>
    <xf numFmtId="14" fontId="16" fillId="35" borderId="0" xfId="0" applyNumberFormat="1" applyFont="1" applyFill="1" applyBorder="1" applyAlignment="1" applyProtection="1">
      <alignment horizontal="left"/>
      <protection/>
    </xf>
    <xf numFmtId="0" fontId="16" fillId="35" borderId="0" xfId="0" applyFont="1" applyFill="1" applyBorder="1" applyAlignment="1" applyProtection="1">
      <alignment/>
      <protection/>
    </xf>
    <xf numFmtId="171" fontId="8" fillId="35" borderId="0" xfId="0" applyNumberFormat="1" applyFont="1" applyFill="1" applyBorder="1" applyAlignment="1" applyProtection="1">
      <alignment/>
      <protection/>
    </xf>
    <xf numFmtId="0" fontId="16" fillId="35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14" fontId="8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/>
      <protection/>
    </xf>
    <xf numFmtId="0" fontId="16" fillId="35" borderId="20" xfId="0" applyFont="1" applyFill="1" applyBorder="1" applyAlignment="1" applyProtection="1">
      <alignment/>
      <protection/>
    </xf>
    <xf numFmtId="14" fontId="16" fillId="35" borderId="21" xfId="0" applyNumberFormat="1" applyFont="1" applyFill="1" applyBorder="1" applyAlignment="1" applyProtection="1">
      <alignment horizontal="left"/>
      <protection/>
    </xf>
    <xf numFmtId="0" fontId="16" fillId="35" borderId="21" xfId="0" applyFont="1" applyFill="1" applyBorder="1" applyAlignment="1" applyProtection="1">
      <alignment/>
      <protection/>
    </xf>
    <xf numFmtId="171" fontId="16" fillId="35" borderId="21" xfId="0" applyNumberFormat="1" applyFont="1" applyFill="1" applyBorder="1" applyAlignment="1" applyProtection="1">
      <alignment/>
      <protection/>
    </xf>
    <xf numFmtId="0" fontId="16" fillId="35" borderId="22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14" fontId="8" fillId="34" borderId="16" xfId="0" applyNumberFormat="1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0" fontId="17" fillId="34" borderId="15" xfId="0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14" fontId="8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/>
      <protection/>
    </xf>
    <xf numFmtId="14" fontId="8" fillId="34" borderId="21" xfId="0" applyNumberFormat="1" applyFont="1" applyFill="1" applyBorder="1" applyAlignment="1" applyProtection="1">
      <alignment horizontal="left"/>
      <protection/>
    </xf>
    <xf numFmtId="0" fontId="8" fillId="34" borderId="21" xfId="0" applyFont="1" applyFill="1" applyBorder="1" applyAlignment="1" applyProtection="1">
      <alignment/>
      <protection/>
    </xf>
    <xf numFmtId="171" fontId="3" fillId="34" borderId="21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14" fontId="8" fillId="35" borderId="16" xfId="0" applyNumberFormat="1" applyFont="1" applyFill="1" applyBorder="1" applyAlignment="1" applyProtection="1">
      <alignment horizontal="left"/>
      <protection/>
    </xf>
    <xf numFmtId="0" fontId="8" fillId="35" borderId="16" xfId="0" applyFont="1" applyFill="1" applyBorder="1" applyAlignment="1" applyProtection="1">
      <alignment/>
      <protection/>
    </xf>
    <xf numFmtId="0" fontId="8" fillId="35" borderId="17" xfId="0" applyFont="1" applyFill="1" applyBorder="1" applyAlignment="1" applyProtection="1">
      <alignment/>
      <protection/>
    </xf>
    <xf numFmtId="14" fontId="8" fillId="35" borderId="0" xfId="0" applyNumberFormat="1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/>
      <protection/>
    </xf>
    <xf numFmtId="0" fontId="10" fillId="35" borderId="19" xfId="0" applyFont="1" applyFill="1" applyBorder="1" applyAlignment="1" applyProtection="1">
      <alignment/>
      <protection/>
    </xf>
    <xf numFmtId="14" fontId="8" fillId="35" borderId="21" xfId="0" applyNumberFormat="1" applyFont="1" applyFill="1" applyBorder="1" applyAlignment="1" applyProtection="1">
      <alignment horizontal="left"/>
      <protection/>
    </xf>
    <xf numFmtId="0" fontId="8" fillId="35" borderId="21" xfId="0" applyFont="1" applyFill="1" applyBorder="1" applyAlignment="1" applyProtection="1">
      <alignment/>
      <protection/>
    </xf>
    <xf numFmtId="171" fontId="8" fillId="35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/>
      <protection/>
    </xf>
    <xf numFmtId="0" fontId="10" fillId="34" borderId="21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142875</xdr:rowOff>
    </xdr:from>
    <xdr:to>
      <xdr:col>2</xdr:col>
      <xdr:colOff>6124575</xdr:colOff>
      <xdr:row>10</xdr:row>
      <xdr:rowOff>9525</xdr:rowOff>
    </xdr:to>
    <xdr:pic>
      <xdr:nvPicPr>
        <xdr:cNvPr id="1" name="Picture 1" descr="Extlog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85775"/>
          <a:ext cx="6029325" cy="1162050"/>
        </a:xfrm>
        <a:prstGeom prst="rect">
          <a:avLst/>
        </a:prstGeom>
        <a:noFill/>
        <a:ln w="76200" cmpd="tri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1038225</xdr:colOff>
      <xdr:row>1</xdr:row>
      <xdr:rowOff>9525</xdr:rowOff>
    </xdr:from>
    <xdr:to>
      <xdr:col>8</xdr:col>
      <xdr:colOff>95250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6638925" y="361950"/>
          <a:ext cx="1190625" cy="514350"/>
        </a:xfrm>
        <a:prstGeom prst="wedgeRectCallout">
          <a:avLst>
            <a:gd name="adj1" fmla="val -50000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information in the cells with white backgrounds.</a:t>
          </a:r>
        </a:p>
      </xdr:txBody>
    </xdr:sp>
    <xdr:clientData/>
  </xdr:twoCellAnchor>
  <xdr:twoCellAnchor>
    <xdr:from>
      <xdr:col>6</xdr:col>
      <xdr:colOff>419100</xdr:colOff>
      <xdr:row>13</xdr:row>
      <xdr:rowOff>180975</xdr:rowOff>
    </xdr:from>
    <xdr:to>
      <xdr:col>7</xdr:col>
      <xdr:colOff>438150</xdr:colOff>
      <xdr:row>15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6019800" y="2971800"/>
          <a:ext cx="1114425" cy="352425"/>
        </a:xfrm>
        <a:prstGeom prst="wedgeRectCallout">
          <a:avLst>
            <a:gd name="adj1" fmla="val -108972"/>
            <a:gd name="adj2" fmla="val 95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Calculated values are shown in blue</a:t>
          </a:r>
        </a:p>
      </xdr:txBody>
    </xdr:sp>
    <xdr:clientData/>
  </xdr:twoCellAnchor>
  <xdr:twoCellAnchor editAs="oneCell">
    <xdr:from>
      <xdr:col>9</xdr:col>
      <xdr:colOff>9525</xdr:colOff>
      <xdr:row>0</xdr:row>
      <xdr:rowOff>142875</xdr:rowOff>
    </xdr:from>
    <xdr:to>
      <xdr:col>10</xdr:col>
      <xdr:colOff>285750</xdr:colOff>
      <xdr:row>4</xdr:row>
      <xdr:rowOff>104775</xdr:rowOff>
    </xdr:to>
    <xdr:pic>
      <xdr:nvPicPr>
        <xdr:cNvPr id="3" name="Picture 5" descr="n_ianr_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42875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0</xdr:row>
      <xdr:rowOff>266700</xdr:rowOff>
    </xdr:from>
    <xdr:to>
      <xdr:col>8</xdr:col>
      <xdr:colOff>85725</xdr:colOff>
      <xdr:row>2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5191125" y="266700"/>
          <a:ext cx="1209675" cy="552450"/>
        </a:xfrm>
        <a:prstGeom prst="wedgeRectCallout">
          <a:avLst>
            <a:gd name="adj1" fmla="val -35828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information in the cells with white backgrounds.</a:t>
          </a:r>
        </a:p>
      </xdr:txBody>
    </xdr:sp>
    <xdr:clientData/>
  </xdr:twoCellAnchor>
  <xdr:twoCellAnchor>
    <xdr:from>
      <xdr:col>6</xdr:col>
      <xdr:colOff>180975</xdr:colOff>
      <xdr:row>12</xdr:row>
      <xdr:rowOff>180975</xdr:rowOff>
    </xdr:from>
    <xdr:to>
      <xdr:col>7</xdr:col>
      <xdr:colOff>295275</xdr:colOff>
      <xdr:row>14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4619625" y="2867025"/>
          <a:ext cx="1114425" cy="352425"/>
        </a:xfrm>
        <a:prstGeom prst="wedgeRectCallout">
          <a:avLst>
            <a:gd name="adj1" fmla="val -72222"/>
            <a:gd name="adj2" fmla="val 9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Calculated values are shown in blue</a:t>
          </a:r>
        </a:p>
      </xdr:txBody>
    </xdr:sp>
    <xdr:clientData/>
  </xdr:twoCellAnchor>
  <xdr:twoCellAnchor editAs="oneCell">
    <xdr:from>
      <xdr:col>9</xdr:col>
      <xdr:colOff>9525</xdr:colOff>
      <xdr:row>0</xdr:row>
      <xdr:rowOff>47625</xdr:rowOff>
    </xdr:from>
    <xdr:to>
      <xdr:col>10</xdr:col>
      <xdr:colOff>104775</xdr:colOff>
      <xdr:row>3</xdr:row>
      <xdr:rowOff>76200</xdr:rowOff>
    </xdr:to>
    <xdr:pic>
      <xdr:nvPicPr>
        <xdr:cNvPr id="3" name="Picture 4" descr="n_ianr_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BROAD~1\AppData\Local\Temp\Feed%20Cost%20Calcul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BROAD~1\AppData\Local\Temp\Feed%20Cost%20Calculator%20with%20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 Cost Calculator"/>
      <sheetName val="Instructions"/>
      <sheetName val="F1"/>
      <sheetName val="F2"/>
      <sheetName val="F3"/>
      <sheetName val="F4"/>
      <sheetName val="F5"/>
      <sheetName val="F6"/>
      <sheetName val="F7"/>
      <sheetName val="F8"/>
      <sheetName val="F9"/>
      <sheetName val="Cornstalks (10)"/>
      <sheetName val="Calculations"/>
      <sheetName val="Per Pound"/>
      <sheetName val="Whole He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Instructions"/>
      <sheetName val="F1"/>
      <sheetName val="F2"/>
      <sheetName val="F3"/>
      <sheetName val="F4"/>
      <sheetName val="F5"/>
      <sheetName val="F6"/>
      <sheetName val="F7"/>
      <sheetName val="F8"/>
      <sheetName val="F9"/>
      <sheetName val="Cornstalks (10)"/>
      <sheetName val="Per Pound"/>
      <sheetName val="Whole Herd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92.140625" style="1" customWidth="1"/>
    <col min="4" max="16384" width="9.140625" style="1" customWidth="1"/>
  </cols>
  <sheetData>
    <row r="1" ht="13.5" thickBot="1"/>
    <row r="2" spans="2:4" ht="13.5" thickTop="1">
      <c r="B2" s="2"/>
      <c r="C2" s="3"/>
      <c r="D2" s="4"/>
    </row>
    <row r="3" spans="2:4" ht="12.75">
      <c r="B3" s="5"/>
      <c r="C3" s="6"/>
      <c r="D3" s="7"/>
    </row>
    <row r="4" spans="2:4" ht="12.75">
      <c r="B4" s="5"/>
      <c r="C4" s="6"/>
      <c r="D4" s="7"/>
    </row>
    <row r="5" spans="2:4" ht="12.75">
      <c r="B5" s="5"/>
      <c r="C5" s="6"/>
      <c r="D5" s="7"/>
    </row>
    <row r="6" spans="2:4" ht="12.75">
      <c r="B6" s="5"/>
      <c r="C6" s="6"/>
      <c r="D6" s="7"/>
    </row>
    <row r="7" spans="2:4" ht="12.75">
      <c r="B7" s="5"/>
      <c r="C7" s="6"/>
      <c r="D7" s="7"/>
    </row>
    <row r="8" spans="2:4" ht="12.75">
      <c r="B8" s="5"/>
      <c r="C8" s="6"/>
      <c r="D8" s="7"/>
    </row>
    <row r="9" spans="2:4" ht="12.75">
      <c r="B9" s="5"/>
      <c r="C9" s="6"/>
      <c r="D9" s="7"/>
    </row>
    <row r="10" spans="2:4" ht="12.75">
      <c r="B10" s="5"/>
      <c r="C10" s="6"/>
      <c r="D10" s="7"/>
    </row>
    <row r="11" spans="2:4" ht="12.75">
      <c r="B11" s="5"/>
      <c r="C11" s="6"/>
      <c r="D11" s="7"/>
    </row>
    <row r="12" spans="2:4" ht="12.75">
      <c r="B12" s="5"/>
      <c r="C12" s="6"/>
      <c r="D12" s="7"/>
    </row>
    <row r="13" spans="2:4" ht="114.75" customHeight="1">
      <c r="B13" s="5"/>
      <c r="C13" s="8" t="s">
        <v>35</v>
      </c>
      <c r="D13" s="7"/>
    </row>
    <row r="14" spans="2:4" ht="12.75">
      <c r="B14" s="5"/>
      <c r="C14" s="6"/>
      <c r="D14" s="7"/>
    </row>
    <row r="15" spans="2:4" ht="12.75">
      <c r="B15" s="5"/>
      <c r="C15" s="6"/>
      <c r="D15" s="7"/>
    </row>
    <row r="16" spans="2:4" ht="26.25">
      <c r="B16" s="5"/>
      <c r="C16" s="9" t="s">
        <v>25</v>
      </c>
      <c r="D16" s="7"/>
    </row>
    <row r="17" spans="2:4" ht="30">
      <c r="B17" s="5"/>
      <c r="C17" s="10" t="s">
        <v>26</v>
      </c>
      <c r="D17" s="7"/>
    </row>
    <row r="18" spans="2:4" ht="30">
      <c r="B18" s="5"/>
      <c r="C18" s="10" t="s">
        <v>27</v>
      </c>
      <c r="D18" s="7"/>
    </row>
    <row r="19" spans="2:4" ht="12.75">
      <c r="B19" s="5"/>
      <c r="C19" s="6"/>
      <c r="D19" s="7"/>
    </row>
    <row r="20" spans="2:4" ht="18">
      <c r="B20" s="5"/>
      <c r="C20" s="11" t="s">
        <v>28</v>
      </c>
      <c r="D20" s="7"/>
    </row>
    <row r="21" spans="2:4" ht="18">
      <c r="B21" s="5"/>
      <c r="C21" s="11" t="s">
        <v>29</v>
      </c>
      <c r="D21" s="7"/>
    </row>
    <row r="22" spans="2:4" ht="12.75">
      <c r="B22" s="5"/>
      <c r="C22" s="6"/>
      <c r="D22" s="7"/>
    </row>
    <row r="23" spans="2:4" ht="12.75">
      <c r="B23" s="5"/>
      <c r="C23" s="12" t="s">
        <v>30</v>
      </c>
      <c r="D23" s="7"/>
    </row>
    <row r="24" spans="2:4" ht="13.5" thickBot="1">
      <c r="B24" s="13"/>
      <c r="C24" s="14"/>
      <c r="D24" s="15"/>
    </row>
    <row r="25" spans="2:4" ht="13.5" thickTop="1">
      <c r="B25" s="16"/>
      <c r="C25" s="16"/>
      <c r="D25" s="16"/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00390625" style="28" customWidth="1"/>
    <col min="3" max="3" width="20.140625" style="28" customWidth="1"/>
    <col min="4" max="4" width="36.8515625" style="26" customWidth="1"/>
    <col min="5" max="5" width="12.421875" style="28" customWidth="1"/>
    <col min="6" max="6" width="2.57421875" style="28" customWidth="1"/>
    <col min="7" max="7" width="16.421875" style="28" customWidth="1"/>
    <col min="8" max="8" width="15.57421875" style="28" customWidth="1"/>
    <col min="9" max="9" width="4.8515625" style="28" customWidth="1"/>
    <col min="10" max="10" width="6.421875" style="28" customWidth="1"/>
    <col min="11" max="11" width="6.140625" style="28" customWidth="1"/>
    <col min="12" max="16384" width="9.140625" style="28" customWidth="1"/>
  </cols>
  <sheetData>
    <row r="1" spans="2:8" ht="27.75" customHeight="1" thickBot="1">
      <c r="B1" s="27" t="s">
        <v>34</v>
      </c>
      <c r="D1" s="28"/>
      <c r="E1" s="29"/>
      <c r="F1" s="29"/>
      <c r="G1" s="30"/>
      <c r="H1" s="30"/>
    </row>
    <row r="2" spans="2:9" s="35" customFormat="1" ht="15.75">
      <c r="B2" s="71"/>
      <c r="C2" s="72"/>
      <c r="D2" s="73"/>
      <c r="E2" s="72"/>
      <c r="F2" s="72"/>
      <c r="G2" s="72"/>
      <c r="H2" s="72"/>
      <c r="I2" s="74"/>
    </row>
    <row r="3" spans="2:9" s="35" customFormat="1" ht="21" thickBot="1">
      <c r="B3" s="75"/>
      <c r="C3" s="52" t="s">
        <v>32</v>
      </c>
      <c r="D3" s="76"/>
      <c r="E3" s="76"/>
      <c r="F3" s="76"/>
      <c r="G3" s="76"/>
      <c r="H3" s="76"/>
      <c r="I3" s="77"/>
    </row>
    <row r="4" spans="2:9" s="35" customFormat="1" ht="12.75" customHeight="1">
      <c r="B4" s="75"/>
      <c r="C4" s="78"/>
      <c r="D4" s="79"/>
      <c r="E4" s="79"/>
      <c r="F4" s="79"/>
      <c r="G4" s="79"/>
      <c r="H4" s="74"/>
      <c r="I4" s="77"/>
    </row>
    <row r="5" spans="2:9" s="35" customFormat="1" ht="15.75">
      <c r="B5" s="75"/>
      <c r="C5" s="36" t="s">
        <v>19</v>
      </c>
      <c r="D5" s="80"/>
      <c r="E5" s="81"/>
      <c r="F5" s="81"/>
      <c r="G5" s="18">
        <v>39306</v>
      </c>
      <c r="H5" s="82"/>
      <c r="I5" s="77"/>
    </row>
    <row r="6" spans="2:9" s="35" customFormat="1" ht="15.75">
      <c r="B6" s="75"/>
      <c r="C6" s="36" t="s">
        <v>20</v>
      </c>
      <c r="D6" s="80"/>
      <c r="E6" s="81"/>
      <c r="F6" s="81"/>
      <c r="G6" s="19">
        <v>120</v>
      </c>
      <c r="H6" s="39" t="s">
        <v>2</v>
      </c>
      <c r="I6" s="77"/>
    </row>
    <row r="7" spans="2:9" s="35" customFormat="1" ht="15.75">
      <c r="B7" s="75"/>
      <c r="C7" s="36" t="s">
        <v>3</v>
      </c>
      <c r="D7" s="80"/>
      <c r="E7" s="81"/>
      <c r="F7" s="81"/>
      <c r="G7" s="20">
        <v>2.5</v>
      </c>
      <c r="H7" s="39" t="s">
        <v>4</v>
      </c>
      <c r="I7" s="77"/>
    </row>
    <row r="8" spans="2:9" s="35" customFormat="1" ht="15.75">
      <c r="B8" s="75"/>
      <c r="C8" s="36" t="s">
        <v>5</v>
      </c>
      <c r="D8" s="80"/>
      <c r="E8" s="81"/>
      <c r="F8" s="81"/>
      <c r="G8" s="17">
        <v>58.7</v>
      </c>
      <c r="H8" s="39" t="s">
        <v>6</v>
      </c>
      <c r="I8" s="77"/>
    </row>
    <row r="9" spans="2:9" s="35" customFormat="1" ht="15.75">
      <c r="B9" s="75"/>
      <c r="C9" s="36" t="s">
        <v>21</v>
      </c>
      <c r="D9" s="80"/>
      <c r="E9" s="81"/>
      <c r="F9" s="81"/>
      <c r="G9" s="19">
        <v>500</v>
      </c>
      <c r="H9" s="39" t="s">
        <v>8</v>
      </c>
      <c r="I9" s="77"/>
    </row>
    <row r="10" spans="2:9" s="35" customFormat="1" ht="15.75">
      <c r="B10" s="75"/>
      <c r="C10" s="36" t="s">
        <v>9</v>
      </c>
      <c r="D10" s="80"/>
      <c r="E10" s="81"/>
      <c r="F10" s="81"/>
      <c r="G10" s="17">
        <v>149</v>
      </c>
      <c r="H10" s="39" t="s">
        <v>6</v>
      </c>
      <c r="I10" s="77"/>
    </row>
    <row r="11" spans="2:9" s="35" customFormat="1" ht="15.75">
      <c r="B11" s="75"/>
      <c r="C11" s="36" t="s">
        <v>22</v>
      </c>
      <c r="D11" s="80"/>
      <c r="E11" s="80">
        <f>E21</f>
        <v>39426</v>
      </c>
      <c r="F11" s="43" t="s">
        <v>23</v>
      </c>
      <c r="G11" s="17">
        <v>125.25</v>
      </c>
      <c r="H11" s="39" t="s">
        <v>6</v>
      </c>
      <c r="I11" s="77"/>
    </row>
    <row r="12" spans="2:9" s="35" customFormat="1" ht="15.75">
      <c r="B12" s="75"/>
      <c r="C12" s="36" t="s">
        <v>24</v>
      </c>
      <c r="D12" s="80"/>
      <c r="E12" s="81"/>
      <c r="F12" s="81"/>
      <c r="G12" s="17">
        <v>3.19</v>
      </c>
      <c r="H12" s="39" t="s">
        <v>6</v>
      </c>
      <c r="I12" s="77"/>
    </row>
    <row r="13" spans="2:9" s="35" customFormat="1" ht="16.5" thickBot="1">
      <c r="B13" s="75"/>
      <c r="C13" s="46"/>
      <c r="D13" s="83"/>
      <c r="E13" s="84"/>
      <c r="F13" s="84"/>
      <c r="G13" s="85"/>
      <c r="H13" s="50"/>
      <c r="I13" s="77"/>
    </row>
    <row r="14" spans="2:9" s="35" customFormat="1" ht="15.75">
      <c r="B14" s="75"/>
      <c r="C14" s="44"/>
      <c r="D14" s="80"/>
      <c r="E14" s="81"/>
      <c r="F14" s="81"/>
      <c r="G14" s="86"/>
      <c r="H14" s="81"/>
      <c r="I14" s="77"/>
    </row>
    <row r="15" spans="2:9" s="35" customFormat="1" ht="21" thickBot="1">
      <c r="B15" s="75"/>
      <c r="C15" s="52" t="s">
        <v>31</v>
      </c>
      <c r="D15" s="80"/>
      <c r="E15" s="81"/>
      <c r="F15" s="81"/>
      <c r="G15" s="81"/>
      <c r="H15" s="81"/>
      <c r="I15" s="77"/>
    </row>
    <row r="16" spans="2:9" s="35" customFormat="1" ht="14.25" customHeight="1">
      <c r="B16" s="75"/>
      <c r="C16" s="54"/>
      <c r="D16" s="87"/>
      <c r="E16" s="88"/>
      <c r="F16" s="88"/>
      <c r="G16" s="88"/>
      <c r="H16" s="89"/>
      <c r="I16" s="77"/>
    </row>
    <row r="17" spans="2:9" s="35" customFormat="1" ht="15.75">
      <c r="B17" s="75"/>
      <c r="C17" s="57" t="s">
        <v>10</v>
      </c>
      <c r="D17" s="90"/>
      <c r="E17" s="60">
        <f>G9*G10/100</f>
        <v>745</v>
      </c>
      <c r="F17" s="59" t="s">
        <v>11</v>
      </c>
      <c r="G17" s="91"/>
      <c r="H17" s="92"/>
      <c r="I17" s="77"/>
    </row>
    <row r="18" spans="2:9" s="35" customFormat="1" ht="15.75">
      <c r="B18" s="75"/>
      <c r="C18" s="57" t="s">
        <v>12</v>
      </c>
      <c r="D18" s="90"/>
      <c r="E18" s="60">
        <f>G7*G6*G8/100</f>
        <v>176.1</v>
      </c>
      <c r="F18" s="59" t="s">
        <v>11</v>
      </c>
      <c r="G18" s="91"/>
      <c r="H18" s="92"/>
      <c r="I18" s="77"/>
    </row>
    <row r="19" spans="2:9" s="35" customFormat="1" ht="15.75">
      <c r="B19" s="75"/>
      <c r="C19" s="57" t="s">
        <v>13</v>
      </c>
      <c r="D19" s="90">
        <f>E21</f>
        <v>39426</v>
      </c>
      <c r="E19" s="64"/>
      <c r="F19" s="91"/>
      <c r="G19" s="60">
        <f>E17+E18</f>
        <v>921.1</v>
      </c>
      <c r="H19" s="61" t="s">
        <v>11</v>
      </c>
      <c r="I19" s="77"/>
    </row>
    <row r="20" spans="2:9" s="35" customFormat="1" ht="15.75">
      <c r="B20" s="75"/>
      <c r="C20" s="57"/>
      <c r="D20" s="90"/>
      <c r="E20" s="64"/>
      <c r="F20" s="91"/>
      <c r="G20" s="64"/>
      <c r="H20" s="92"/>
      <c r="I20" s="77"/>
    </row>
    <row r="21" spans="2:9" s="35" customFormat="1" ht="15.75">
      <c r="B21" s="75"/>
      <c r="C21" s="57" t="s">
        <v>14</v>
      </c>
      <c r="D21" s="90"/>
      <c r="E21" s="63">
        <f>G5+G6</f>
        <v>39426</v>
      </c>
      <c r="F21" s="91"/>
      <c r="G21" s="59"/>
      <c r="H21" s="92"/>
      <c r="I21" s="77"/>
    </row>
    <row r="22" spans="2:9" s="35" customFormat="1" ht="15.75">
      <c r="B22" s="75"/>
      <c r="C22" s="57" t="s">
        <v>15</v>
      </c>
      <c r="D22" s="90"/>
      <c r="E22" s="65">
        <f>G7*G6+G9</f>
        <v>800</v>
      </c>
      <c r="F22" s="59" t="s">
        <v>8</v>
      </c>
      <c r="G22" s="91"/>
      <c r="H22" s="92"/>
      <c r="I22" s="77"/>
    </row>
    <row r="23" spans="2:9" s="35" customFormat="1" ht="15.75">
      <c r="B23" s="75"/>
      <c r="C23" s="57" t="s">
        <v>16</v>
      </c>
      <c r="D23" s="90"/>
      <c r="E23" s="60">
        <f>G19/E22*100</f>
        <v>115.1375</v>
      </c>
      <c r="F23" s="59" t="s">
        <v>6</v>
      </c>
      <c r="G23" s="91"/>
      <c r="H23" s="92"/>
      <c r="I23" s="77"/>
    </row>
    <row r="24" spans="2:9" s="35" customFormat="1" ht="15.75">
      <c r="B24" s="75"/>
      <c r="C24" s="57"/>
      <c r="D24" s="90"/>
      <c r="E24" s="64"/>
      <c r="F24" s="91"/>
      <c r="G24" s="59"/>
      <c r="H24" s="92"/>
      <c r="I24" s="77"/>
    </row>
    <row r="25" spans="2:9" s="35" customFormat="1" ht="15.75">
      <c r="B25" s="75"/>
      <c r="C25" s="57" t="s">
        <v>17</v>
      </c>
      <c r="D25" s="90"/>
      <c r="E25" s="60">
        <f>G11+G12</f>
        <v>128.44</v>
      </c>
      <c r="F25" s="59" t="s">
        <v>6</v>
      </c>
      <c r="G25" s="91"/>
      <c r="H25" s="92"/>
      <c r="I25" s="77"/>
    </row>
    <row r="26" spans="2:9" s="35" customFormat="1" ht="15.75">
      <c r="B26" s="75"/>
      <c r="C26" s="57" t="s">
        <v>18</v>
      </c>
      <c r="D26" s="90"/>
      <c r="E26" s="64"/>
      <c r="F26" s="91"/>
      <c r="G26" s="60">
        <f>(E25-E23)*E22/100</f>
        <v>106.41999999999996</v>
      </c>
      <c r="H26" s="61" t="s">
        <v>11</v>
      </c>
      <c r="I26" s="77"/>
    </row>
    <row r="27" spans="2:9" s="35" customFormat="1" ht="16.5" thickBot="1">
      <c r="B27" s="75"/>
      <c r="C27" s="66"/>
      <c r="D27" s="93"/>
      <c r="E27" s="94"/>
      <c r="F27" s="94"/>
      <c r="G27" s="94"/>
      <c r="H27" s="95"/>
      <c r="I27" s="77"/>
    </row>
    <row r="28" spans="2:9" s="35" customFormat="1" ht="16.5" thickBot="1">
      <c r="B28" s="96"/>
      <c r="C28" s="97"/>
      <c r="D28" s="83"/>
      <c r="E28" s="97"/>
      <c r="F28" s="97"/>
      <c r="G28" s="97"/>
      <c r="H28" s="97"/>
      <c r="I28" s="98"/>
    </row>
    <row r="29" s="35" customFormat="1" ht="15"/>
    <row r="30" s="35" customFormat="1" ht="15"/>
    <row r="31" s="35" customFormat="1" ht="15"/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26" customWidth="1"/>
    <col min="2" max="2" width="8.57421875" style="26" customWidth="1"/>
    <col min="3" max="3" width="21.140625" style="26" customWidth="1"/>
    <col min="4" max="4" width="12.8515625" style="26" customWidth="1"/>
    <col min="5" max="5" width="7.8515625" style="26" customWidth="1"/>
    <col min="6" max="6" width="11.421875" style="26" customWidth="1"/>
    <col min="7" max="7" width="15.00390625" style="26" customWidth="1"/>
    <col min="8" max="8" width="13.140625" style="26" customWidth="1"/>
    <col min="9" max="9" width="4.8515625" style="26" customWidth="1"/>
    <col min="10" max="16384" width="9.140625" style="26" customWidth="1"/>
  </cols>
  <sheetData>
    <row r="1" spans="2:15" ht="35.25" customHeight="1" thickBot="1">
      <c r="B1" s="27" t="s">
        <v>33</v>
      </c>
      <c r="C1" s="28"/>
      <c r="D1" s="28"/>
      <c r="E1" s="29"/>
      <c r="F1" s="29"/>
      <c r="G1" s="30"/>
      <c r="H1" s="30"/>
      <c r="I1" s="28"/>
      <c r="J1" s="28"/>
      <c r="K1" s="28"/>
      <c r="L1" s="28"/>
      <c r="M1" s="28"/>
      <c r="N1" s="28"/>
      <c r="O1" s="28"/>
    </row>
    <row r="2" spans="2:15" ht="15.75">
      <c r="B2" s="31"/>
      <c r="C2" s="32"/>
      <c r="D2" s="33"/>
      <c r="E2" s="32"/>
      <c r="F2" s="32"/>
      <c r="G2" s="32"/>
      <c r="H2" s="32"/>
      <c r="I2" s="34"/>
      <c r="J2" s="35"/>
      <c r="K2" s="35"/>
      <c r="L2" s="35"/>
      <c r="M2" s="35"/>
      <c r="N2" s="35"/>
      <c r="O2" s="35"/>
    </row>
    <row r="3" spans="2:15" ht="21" thickBot="1">
      <c r="B3" s="36"/>
      <c r="C3" s="37" t="s">
        <v>32</v>
      </c>
      <c r="D3" s="38"/>
      <c r="E3" s="38"/>
      <c r="F3" s="38"/>
      <c r="G3" s="38"/>
      <c r="H3" s="38"/>
      <c r="I3" s="39"/>
      <c r="J3" s="35"/>
      <c r="K3" s="35"/>
      <c r="L3" s="35"/>
      <c r="M3" s="35"/>
      <c r="N3" s="35"/>
      <c r="O3" s="35"/>
    </row>
    <row r="4" spans="2:15" ht="12.75" customHeight="1">
      <c r="B4" s="36"/>
      <c r="C4" s="40"/>
      <c r="D4" s="41"/>
      <c r="E4" s="41"/>
      <c r="F4" s="41"/>
      <c r="G4" s="41"/>
      <c r="H4" s="42"/>
      <c r="I4" s="39"/>
      <c r="J4" s="35"/>
      <c r="K4" s="35"/>
      <c r="L4" s="35"/>
      <c r="M4" s="35"/>
      <c r="N4" s="35"/>
      <c r="O4" s="35"/>
    </row>
    <row r="5" spans="2:15" ht="15.75">
      <c r="B5" s="36"/>
      <c r="C5" s="36" t="s">
        <v>0</v>
      </c>
      <c r="D5" s="43"/>
      <c r="E5" s="44"/>
      <c r="F5" s="44"/>
      <c r="G5" s="21">
        <v>39388</v>
      </c>
      <c r="H5" s="39"/>
      <c r="I5" s="39"/>
      <c r="J5" s="35"/>
      <c r="K5" s="35"/>
      <c r="L5" s="35"/>
      <c r="M5" s="35"/>
      <c r="N5" s="35"/>
      <c r="O5" s="35"/>
    </row>
    <row r="6" spans="2:15" ht="15.75">
      <c r="B6" s="36"/>
      <c r="C6" s="36" t="s">
        <v>1</v>
      </c>
      <c r="D6" s="43"/>
      <c r="E6" s="44"/>
      <c r="F6" s="44"/>
      <c r="G6" s="22">
        <v>115</v>
      </c>
      <c r="H6" s="39" t="s">
        <v>2</v>
      </c>
      <c r="I6" s="39"/>
      <c r="J6" s="35"/>
      <c r="K6" s="35"/>
      <c r="L6" s="35"/>
      <c r="M6" s="35"/>
      <c r="N6" s="35"/>
      <c r="O6" s="35"/>
    </row>
    <row r="7" spans="2:15" ht="15.75">
      <c r="B7" s="36"/>
      <c r="C7" s="36" t="s">
        <v>3</v>
      </c>
      <c r="D7" s="43"/>
      <c r="E7" s="44"/>
      <c r="F7" s="44"/>
      <c r="G7" s="23">
        <v>3</v>
      </c>
      <c r="H7" s="39" t="s">
        <v>4</v>
      </c>
      <c r="I7" s="39"/>
      <c r="J7" s="35"/>
      <c r="K7" s="35"/>
      <c r="L7" s="35"/>
      <c r="M7" s="35"/>
      <c r="N7" s="35"/>
      <c r="O7" s="35"/>
    </row>
    <row r="8" spans="2:15" ht="15.75">
      <c r="B8" s="36"/>
      <c r="C8" s="36" t="s">
        <v>5</v>
      </c>
      <c r="D8" s="43"/>
      <c r="E8" s="44"/>
      <c r="F8" s="44"/>
      <c r="G8" s="24">
        <v>51</v>
      </c>
      <c r="H8" s="39" t="s">
        <v>6</v>
      </c>
      <c r="I8" s="39"/>
      <c r="J8" s="35"/>
      <c r="K8" s="35"/>
      <c r="L8" s="35"/>
      <c r="M8" s="35"/>
      <c r="N8" s="35"/>
      <c r="O8" s="35"/>
    </row>
    <row r="9" spans="2:15" ht="15.75">
      <c r="B9" s="36"/>
      <c r="C9" s="36" t="s">
        <v>7</v>
      </c>
      <c r="D9" s="43"/>
      <c r="E9" s="44"/>
      <c r="F9" s="44"/>
      <c r="G9" s="25">
        <v>1000</v>
      </c>
      <c r="H9" s="39" t="s">
        <v>8</v>
      </c>
      <c r="I9" s="39"/>
      <c r="J9" s="35"/>
      <c r="K9" s="35"/>
      <c r="L9" s="35"/>
      <c r="M9" s="35"/>
      <c r="N9" s="35"/>
      <c r="O9" s="35"/>
    </row>
    <row r="10" spans="2:15" ht="15.75">
      <c r="B10" s="36"/>
      <c r="C10" s="36" t="s">
        <v>9</v>
      </c>
      <c r="D10" s="43"/>
      <c r="E10" s="44"/>
      <c r="F10" s="44"/>
      <c r="G10" s="24">
        <v>54</v>
      </c>
      <c r="H10" s="39" t="s">
        <v>6</v>
      </c>
      <c r="I10" s="45"/>
      <c r="J10" s="35"/>
      <c r="K10" s="35"/>
      <c r="L10" s="35"/>
      <c r="M10" s="35"/>
      <c r="N10" s="35"/>
      <c r="O10" s="35"/>
    </row>
    <row r="11" spans="2:15" ht="15.75">
      <c r="B11" s="36"/>
      <c r="C11" s="36" t="s">
        <v>17</v>
      </c>
      <c r="D11" s="43"/>
      <c r="E11" s="44"/>
      <c r="F11" s="44"/>
      <c r="G11" s="24">
        <v>59</v>
      </c>
      <c r="H11" s="39" t="s">
        <v>6</v>
      </c>
      <c r="I11" s="45"/>
      <c r="J11" s="35"/>
      <c r="K11" s="35"/>
      <c r="L11" s="35"/>
      <c r="M11" s="35"/>
      <c r="N11" s="35"/>
      <c r="O11" s="35"/>
    </row>
    <row r="12" spans="2:15" ht="16.5" thickBot="1">
      <c r="B12" s="36"/>
      <c r="C12" s="46"/>
      <c r="D12" s="47"/>
      <c r="E12" s="48"/>
      <c r="F12" s="48"/>
      <c r="G12" s="49"/>
      <c r="H12" s="50"/>
      <c r="I12" s="45"/>
      <c r="J12" s="35"/>
      <c r="K12" s="35"/>
      <c r="L12" s="35"/>
      <c r="M12" s="35"/>
      <c r="N12" s="35"/>
      <c r="O12" s="35"/>
    </row>
    <row r="13" spans="2:15" ht="15.75">
      <c r="B13" s="36"/>
      <c r="C13" s="44"/>
      <c r="D13" s="43"/>
      <c r="E13" s="44"/>
      <c r="F13" s="44"/>
      <c r="G13" s="51">
        <v>4</v>
      </c>
      <c r="H13" s="44"/>
      <c r="I13" s="45"/>
      <c r="J13" s="35"/>
      <c r="K13" s="35"/>
      <c r="L13" s="35"/>
      <c r="M13" s="35"/>
      <c r="N13" s="35"/>
      <c r="O13" s="35"/>
    </row>
    <row r="14" spans="2:9" ht="21" thickBot="1">
      <c r="B14" s="36"/>
      <c r="C14" s="52" t="s">
        <v>31</v>
      </c>
      <c r="D14" s="53"/>
      <c r="E14" s="53"/>
      <c r="F14" s="53"/>
      <c r="G14" s="53"/>
      <c r="H14" s="53"/>
      <c r="I14" s="45"/>
    </row>
    <row r="15" spans="2:9" ht="14.25" customHeight="1">
      <c r="B15" s="36"/>
      <c r="C15" s="54"/>
      <c r="D15" s="55"/>
      <c r="E15" s="55"/>
      <c r="F15" s="55"/>
      <c r="G15" s="55"/>
      <c r="H15" s="56"/>
      <c r="I15" s="45"/>
    </row>
    <row r="16" spans="2:9" ht="15.75">
      <c r="B16" s="36"/>
      <c r="C16" s="57" t="s">
        <v>10</v>
      </c>
      <c r="D16" s="58"/>
      <c r="E16" s="59"/>
      <c r="F16" s="60">
        <f>G10*(G9/100)</f>
        <v>540</v>
      </c>
      <c r="G16" s="59" t="s">
        <v>11</v>
      </c>
      <c r="H16" s="61"/>
      <c r="I16" s="62"/>
    </row>
    <row r="17" spans="2:9" ht="15.75">
      <c r="B17" s="36"/>
      <c r="C17" s="57" t="s">
        <v>12</v>
      </c>
      <c r="D17" s="58"/>
      <c r="E17" s="59"/>
      <c r="F17" s="60">
        <f>(G6*G7)/100*G8</f>
        <v>175.95000000000002</v>
      </c>
      <c r="G17" s="59" t="s">
        <v>11</v>
      </c>
      <c r="H17" s="61"/>
      <c r="I17" s="62"/>
    </row>
    <row r="18" spans="2:9" ht="15.75">
      <c r="B18" s="36"/>
      <c r="C18" s="57" t="s">
        <v>13</v>
      </c>
      <c r="D18" s="63">
        <f>G5+G6</f>
        <v>39503</v>
      </c>
      <c r="E18" s="58"/>
      <c r="F18" s="64"/>
      <c r="G18" s="60">
        <f>F16+F17</f>
        <v>715.95</v>
      </c>
      <c r="H18" s="61" t="s">
        <v>11</v>
      </c>
      <c r="I18" s="62"/>
    </row>
    <row r="19" spans="2:9" ht="15.75">
      <c r="B19" s="36"/>
      <c r="C19" s="57"/>
      <c r="D19" s="58"/>
      <c r="E19" s="59"/>
      <c r="F19" s="64"/>
      <c r="G19" s="59"/>
      <c r="H19" s="61"/>
      <c r="I19" s="62"/>
    </row>
    <row r="20" spans="2:9" ht="15.75">
      <c r="B20" s="36"/>
      <c r="C20" s="57" t="s">
        <v>14</v>
      </c>
      <c r="D20" s="58"/>
      <c r="E20" s="59"/>
      <c r="F20" s="63">
        <f>G5+G6</f>
        <v>39503</v>
      </c>
      <c r="G20" s="59"/>
      <c r="H20" s="61"/>
      <c r="I20" s="62"/>
    </row>
    <row r="21" spans="2:9" ht="15.75">
      <c r="B21" s="36"/>
      <c r="C21" s="57" t="s">
        <v>15</v>
      </c>
      <c r="D21" s="58"/>
      <c r="E21" s="59"/>
      <c r="F21" s="65">
        <f>G9+(G6*G7)</f>
        <v>1345</v>
      </c>
      <c r="G21" s="59" t="s">
        <v>8</v>
      </c>
      <c r="H21" s="61"/>
      <c r="I21" s="62"/>
    </row>
    <row r="22" spans="2:9" ht="15.75">
      <c r="B22" s="36"/>
      <c r="C22" s="57" t="s">
        <v>16</v>
      </c>
      <c r="D22" s="58"/>
      <c r="E22" s="59"/>
      <c r="F22" s="60">
        <f>G18/F21</f>
        <v>0.5323048327137547</v>
      </c>
      <c r="G22" s="59" t="s">
        <v>6</v>
      </c>
      <c r="H22" s="61"/>
      <c r="I22" s="62"/>
    </row>
    <row r="23" spans="2:9" ht="15.75">
      <c r="B23" s="36"/>
      <c r="C23" s="57" t="s">
        <v>18</v>
      </c>
      <c r="D23" s="58"/>
      <c r="E23" s="59"/>
      <c r="F23" s="59"/>
      <c r="G23" s="60">
        <f>(G11*(F21/100))-G18</f>
        <v>77.59999999999991</v>
      </c>
      <c r="H23" s="61" t="s">
        <v>11</v>
      </c>
      <c r="I23" s="62"/>
    </row>
    <row r="24" spans="2:9" ht="16.5" thickBot="1">
      <c r="B24" s="36"/>
      <c r="C24" s="66"/>
      <c r="D24" s="67"/>
      <c r="E24" s="68"/>
      <c r="F24" s="68"/>
      <c r="G24" s="69"/>
      <c r="H24" s="70"/>
      <c r="I24" s="62"/>
    </row>
    <row r="25" spans="2:9" ht="16.5" thickBot="1">
      <c r="B25" s="46"/>
      <c r="C25" s="48"/>
      <c r="D25" s="47"/>
      <c r="E25" s="48"/>
      <c r="F25" s="48"/>
      <c r="G25" s="48"/>
      <c r="H25" s="48"/>
      <c r="I25" s="50"/>
    </row>
    <row r="26" spans="2:9" ht="15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5"/>
      <c r="C27" s="35"/>
      <c r="D27" s="35"/>
      <c r="E27" s="35"/>
      <c r="F27" s="35"/>
      <c r="G27" s="35"/>
      <c r="H27" s="35"/>
      <c r="I27" s="35"/>
    </row>
    <row r="28" spans="2:9" ht="15">
      <c r="B28" s="35"/>
      <c r="C28" s="35"/>
      <c r="D28" s="35"/>
      <c r="E28" s="35"/>
      <c r="F28" s="35"/>
      <c r="G28" s="35"/>
      <c r="H28" s="35"/>
      <c r="I28" s="35"/>
    </row>
    <row r="29" spans="2:9" ht="18">
      <c r="B29" s="28"/>
      <c r="C29" s="28"/>
      <c r="D29" s="28"/>
      <c r="E29" s="28"/>
      <c r="F29" s="28"/>
      <c r="G29" s="28"/>
      <c r="H29" s="28"/>
      <c r="I29" s="28"/>
    </row>
    <row r="30" spans="2:9" ht="18">
      <c r="B30" s="28"/>
      <c r="C30" s="28"/>
      <c r="D30" s="28"/>
      <c r="E30" s="28"/>
      <c r="F30" s="28"/>
      <c r="G30" s="28"/>
      <c r="H30" s="28"/>
      <c r="I30" s="28"/>
    </row>
    <row r="31" spans="2:9" ht="18">
      <c r="B31" s="28"/>
      <c r="C31" s="28"/>
      <c r="D31" s="28"/>
      <c r="E31" s="28"/>
      <c r="F31" s="28"/>
      <c r="G31" s="28"/>
      <c r="H31" s="28"/>
      <c r="I31" s="28"/>
    </row>
    <row r="32" ht="18">
      <c r="D32" s="28"/>
    </row>
    <row r="33" ht="18">
      <c r="D33" s="28"/>
    </row>
    <row r="34" ht="18">
      <c r="D34" s="28"/>
    </row>
    <row r="35" ht="18">
      <c r="D35" s="28"/>
    </row>
    <row r="36" ht="18">
      <c r="D36" s="28"/>
    </row>
    <row r="37" ht="18">
      <c r="D37" s="28"/>
    </row>
    <row r="38" ht="18">
      <c r="D38" s="28"/>
    </row>
    <row r="39" ht="18">
      <c r="D39" s="28"/>
    </row>
    <row r="40" ht="18">
      <c r="D40" s="28"/>
    </row>
    <row r="41" ht="18">
      <c r="D41" s="28"/>
    </row>
    <row r="42" ht="18">
      <c r="D42" s="28"/>
    </row>
    <row r="43" ht="18">
      <c r="D43" s="28"/>
    </row>
    <row r="44" ht="18">
      <c r="D44" s="28"/>
    </row>
    <row r="45" ht="18">
      <c r="D45" s="28"/>
    </row>
    <row r="46" ht="18">
      <c r="D46" s="28"/>
    </row>
    <row r="47" ht="18">
      <c r="D47" s="28"/>
    </row>
    <row r="48" ht="18">
      <c r="D48" s="28"/>
    </row>
    <row r="49" ht="18">
      <c r="D49" s="28"/>
    </row>
    <row r="50" ht="18">
      <c r="D50" s="28"/>
    </row>
    <row r="51" ht="18">
      <c r="D51" s="28"/>
    </row>
    <row r="52" ht="18">
      <c r="D52" s="28"/>
    </row>
    <row r="53" ht="18">
      <c r="D53" s="28"/>
    </row>
    <row r="54" ht="18">
      <c r="D54" s="28"/>
    </row>
    <row r="55" ht="18">
      <c r="D55" s="28"/>
    </row>
    <row r="56" ht="18">
      <c r="D56" s="28"/>
    </row>
    <row r="57" ht="18">
      <c r="D57" s="28"/>
    </row>
    <row r="58" ht="18">
      <c r="D58" s="28"/>
    </row>
    <row r="59" ht="18">
      <c r="D59" s="28"/>
    </row>
    <row r="60" ht="18">
      <c r="D60" s="28"/>
    </row>
    <row r="61" ht="18">
      <c r="D61" s="28"/>
    </row>
    <row r="62" ht="18">
      <c r="D62" s="28"/>
    </row>
    <row r="63" ht="18">
      <c r="D63" s="28"/>
    </row>
    <row r="64" ht="18">
      <c r="D64" s="28"/>
    </row>
    <row r="65" ht="18">
      <c r="D65" s="28"/>
    </row>
    <row r="66" ht="18">
      <c r="D66" s="28"/>
    </row>
    <row r="67" ht="18">
      <c r="D67" s="28"/>
    </row>
    <row r="68" ht="18">
      <c r="D68" s="28"/>
    </row>
    <row r="69" ht="18">
      <c r="D69" s="28"/>
    </row>
    <row r="70" ht="18">
      <c r="D70" s="28"/>
    </row>
    <row r="71" ht="18">
      <c r="D71" s="28"/>
    </row>
    <row r="72" ht="18">
      <c r="D72" s="28"/>
    </row>
    <row r="73" ht="18">
      <c r="D73" s="28"/>
    </row>
    <row r="74" ht="18">
      <c r="D74" s="28"/>
    </row>
    <row r="75" ht="18">
      <c r="D75" s="28"/>
    </row>
    <row r="76" ht="18">
      <c r="D76" s="28"/>
    </row>
    <row r="77" ht="18">
      <c r="D77" s="28"/>
    </row>
    <row r="78" ht="18">
      <c r="D78" s="28"/>
    </row>
    <row r="79" ht="18">
      <c r="D79" s="28"/>
    </row>
    <row r="80" ht="18">
      <c r="D80" s="28"/>
    </row>
    <row r="81" ht="18">
      <c r="D81" s="28"/>
    </row>
    <row r="82" ht="18">
      <c r="D82" s="28"/>
    </row>
    <row r="83" ht="18">
      <c r="D83" s="28"/>
    </row>
    <row r="84" ht="18">
      <c r="D84" s="28"/>
    </row>
    <row r="85" ht="18">
      <c r="D85" s="28"/>
    </row>
    <row r="86" ht="18">
      <c r="D86" s="28"/>
    </row>
    <row r="87" ht="18">
      <c r="D87" s="28"/>
    </row>
    <row r="88" ht="18">
      <c r="D88" s="28"/>
    </row>
    <row r="89" ht="18">
      <c r="D89" s="28"/>
    </row>
    <row r="90" ht="18">
      <c r="D90" s="28"/>
    </row>
    <row r="91" ht="18">
      <c r="D91" s="28"/>
    </row>
    <row r="92" ht="18">
      <c r="D92" s="28"/>
    </row>
    <row r="93" ht="18">
      <c r="D93" s="28"/>
    </row>
    <row r="94" ht="18">
      <c r="D94" s="28"/>
    </row>
    <row r="95" ht="18">
      <c r="D95" s="28"/>
    </row>
    <row r="96" ht="18">
      <c r="D96" s="28"/>
    </row>
    <row r="97" ht="18">
      <c r="D97" s="28"/>
    </row>
    <row r="98" ht="18">
      <c r="D98" s="28"/>
    </row>
    <row r="99" ht="18">
      <c r="D99" s="28"/>
    </row>
    <row r="100" ht="18">
      <c r="D100" s="28"/>
    </row>
    <row r="101" ht="18">
      <c r="D101" s="28"/>
    </row>
    <row r="102" ht="18">
      <c r="D102" s="28"/>
    </row>
    <row r="103" ht="18">
      <c r="D103" s="28"/>
    </row>
    <row r="104" ht="18">
      <c r="D104" s="28"/>
    </row>
    <row r="105" ht="18">
      <c r="D105" s="28"/>
    </row>
    <row r="106" ht="18">
      <c r="D106" s="28"/>
    </row>
    <row r="107" ht="18">
      <c r="D107" s="28"/>
    </row>
    <row r="108" ht="18">
      <c r="D108" s="28"/>
    </row>
    <row r="109" ht="18">
      <c r="D109" s="28"/>
    </row>
    <row r="110" ht="18">
      <c r="D110" s="28"/>
    </row>
    <row r="111" ht="18">
      <c r="D111" s="28"/>
    </row>
    <row r="112" ht="18">
      <c r="D112" s="28"/>
    </row>
    <row r="113" ht="18">
      <c r="D113" s="28"/>
    </row>
    <row r="114" ht="18">
      <c r="D114" s="28"/>
    </row>
    <row r="115" ht="18">
      <c r="D115" s="28"/>
    </row>
    <row r="116" ht="18">
      <c r="D116" s="28"/>
    </row>
    <row r="117" ht="18">
      <c r="D117" s="28"/>
    </row>
    <row r="118" ht="18">
      <c r="D118" s="28"/>
    </row>
    <row r="119" ht="18">
      <c r="D119" s="28"/>
    </row>
    <row r="120" ht="18">
      <c r="D120" s="28"/>
    </row>
    <row r="121" ht="18">
      <c r="D121" s="28"/>
    </row>
    <row r="122" ht="18">
      <c r="D122" s="28"/>
    </row>
    <row r="123" ht="18">
      <c r="D123" s="28"/>
    </row>
    <row r="124" ht="18">
      <c r="D124" s="28"/>
    </row>
    <row r="125" ht="18">
      <c r="D125" s="28"/>
    </row>
    <row r="126" ht="18">
      <c r="D126" s="28"/>
    </row>
    <row r="127" ht="18">
      <c r="D127" s="28"/>
    </row>
    <row r="128" ht="18">
      <c r="D128" s="28"/>
    </row>
    <row r="129" ht="18">
      <c r="D129" s="28"/>
    </row>
    <row r="130" ht="18">
      <c r="D130" s="28"/>
    </row>
    <row r="131" ht="18">
      <c r="D131" s="28"/>
    </row>
    <row r="132" ht="18">
      <c r="D132" s="28"/>
    </row>
    <row r="133" ht="18">
      <c r="D133" s="28"/>
    </row>
    <row r="134" ht="18">
      <c r="D134" s="28"/>
    </row>
    <row r="135" ht="18">
      <c r="D135" s="28"/>
    </row>
    <row r="136" ht="18">
      <c r="D136" s="28"/>
    </row>
    <row r="137" ht="18">
      <c r="D137" s="28"/>
    </row>
    <row r="138" ht="18">
      <c r="D138" s="28"/>
    </row>
    <row r="139" ht="18">
      <c r="D139" s="28"/>
    </row>
    <row r="140" ht="18">
      <c r="D140" s="28"/>
    </row>
    <row r="141" ht="18">
      <c r="D141" s="28"/>
    </row>
    <row r="142" ht="18">
      <c r="D142" s="28"/>
    </row>
    <row r="143" ht="18">
      <c r="D143" s="28"/>
    </row>
    <row r="144" ht="18">
      <c r="D144" s="28"/>
    </row>
    <row r="145" ht="18">
      <c r="D145" s="28"/>
    </row>
    <row r="146" ht="18">
      <c r="D146" s="28"/>
    </row>
    <row r="147" ht="18">
      <c r="D147" s="28"/>
    </row>
    <row r="148" ht="18">
      <c r="D148" s="28"/>
    </row>
    <row r="149" ht="18">
      <c r="D149" s="28"/>
    </row>
    <row r="150" ht="18">
      <c r="D150" s="28"/>
    </row>
    <row r="151" ht="18">
      <c r="D151" s="28"/>
    </row>
    <row r="152" ht="18">
      <c r="D152" s="28"/>
    </row>
    <row r="153" ht="18">
      <c r="D153" s="28"/>
    </row>
    <row r="154" ht="18">
      <c r="D154" s="28"/>
    </row>
    <row r="155" ht="18">
      <c r="D155" s="28"/>
    </row>
    <row r="156" ht="18">
      <c r="D156" s="28"/>
    </row>
    <row r="157" ht="18">
      <c r="D157" s="28"/>
    </row>
    <row r="158" ht="18">
      <c r="D158" s="28"/>
    </row>
    <row r="159" ht="18">
      <c r="D159" s="28"/>
    </row>
    <row r="160" ht="18">
      <c r="D160" s="28"/>
    </row>
    <row r="161" ht="18">
      <c r="D161" s="28"/>
    </row>
    <row r="162" ht="18">
      <c r="D162" s="28"/>
    </row>
    <row r="163" ht="18">
      <c r="D163" s="28"/>
    </row>
    <row r="164" ht="18">
      <c r="D164" s="28"/>
    </row>
    <row r="165" ht="18">
      <c r="D165" s="28"/>
    </row>
    <row r="166" ht="18">
      <c r="D166" s="28"/>
    </row>
    <row r="167" ht="18">
      <c r="D167" s="28"/>
    </row>
    <row r="168" ht="18">
      <c r="D168" s="28"/>
    </row>
    <row r="169" ht="18">
      <c r="D169" s="28"/>
    </row>
    <row r="170" ht="18">
      <c r="D170" s="28"/>
    </row>
    <row r="171" ht="18">
      <c r="D171" s="28"/>
    </row>
    <row r="172" ht="18">
      <c r="D172" s="28"/>
    </row>
    <row r="173" ht="18">
      <c r="D173" s="28"/>
    </row>
    <row r="174" ht="18">
      <c r="D174" s="28"/>
    </row>
    <row r="175" ht="18">
      <c r="D175" s="28"/>
    </row>
    <row r="176" ht="18">
      <c r="D176" s="28"/>
    </row>
    <row r="177" ht="18">
      <c r="D177" s="28"/>
    </row>
    <row r="178" ht="18">
      <c r="D178" s="28"/>
    </row>
    <row r="179" ht="18">
      <c r="D179" s="28"/>
    </row>
    <row r="180" ht="18">
      <c r="D180" s="28"/>
    </row>
    <row r="181" ht="18">
      <c r="D181" s="28"/>
    </row>
    <row r="182" ht="18">
      <c r="D182" s="28"/>
    </row>
    <row r="183" ht="18">
      <c r="D183" s="28"/>
    </row>
    <row r="184" ht="18">
      <c r="D184" s="28"/>
    </row>
    <row r="185" ht="18">
      <c r="D185" s="28"/>
    </row>
    <row r="186" ht="18">
      <c r="D186" s="28"/>
    </row>
    <row r="187" ht="18">
      <c r="D187" s="28"/>
    </row>
    <row r="188" ht="18">
      <c r="D188" s="28"/>
    </row>
    <row r="189" ht="18">
      <c r="D189" s="28"/>
    </row>
    <row r="190" ht="18">
      <c r="D190" s="28"/>
    </row>
    <row r="191" ht="18">
      <c r="D191" s="28"/>
    </row>
    <row r="192" ht="18">
      <c r="D192" s="28"/>
    </row>
    <row r="193" ht="18">
      <c r="D193" s="28"/>
    </row>
    <row r="194" ht="18">
      <c r="D194" s="28"/>
    </row>
    <row r="195" ht="18">
      <c r="D195" s="28"/>
    </row>
    <row r="196" ht="18">
      <c r="D196" s="28"/>
    </row>
    <row r="197" ht="18">
      <c r="D197" s="28"/>
    </row>
    <row r="198" ht="18">
      <c r="D198" s="28"/>
    </row>
    <row r="199" ht="18">
      <c r="D199" s="28"/>
    </row>
    <row r="200" ht="18">
      <c r="D200" s="28"/>
    </row>
    <row r="201" ht="18">
      <c r="D201" s="28"/>
    </row>
    <row r="202" ht="18">
      <c r="D202" s="28"/>
    </row>
    <row r="203" ht="18">
      <c r="D203" s="28"/>
    </row>
    <row r="204" ht="18">
      <c r="D204" s="28"/>
    </row>
    <row r="205" ht="18">
      <c r="D205" s="28"/>
    </row>
    <row r="206" ht="18">
      <c r="D206" s="28"/>
    </row>
    <row r="207" ht="18">
      <c r="D207" s="28"/>
    </row>
    <row r="208" ht="18">
      <c r="D208" s="28"/>
    </row>
    <row r="209" ht="18">
      <c r="D209" s="28"/>
    </row>
    <row r="210" ht="18">
      <c r="D210" s="28"/>
    </row>
    <row r="211" ht="18">
      <c r="D211" s="28"/>
    </row>
    <row r="212" ht="18">
      <c r="D212" s="28"/>
    </row>
    <row r="213" ht="18">
      <c r="D213" s="28"/>
    </row>
    <row r="214" ht="18">
      <c r="D214" s="28"/>
    </row>
    <row r="215" ht="18">
      <c r="D215" s="28"/>
    </row>
    <row r="216" ht="18">
      <c r="D216" s="28"/>
    </row>
    <row r="217" ht="18">
      <c r="D217" s="28"/>
    </row>
    <row r="218" ht="18">
      <c r="D218" s="28"/>
    </row>
    <row r="219" ht="18">
      <c r="D219" s="28"/>
    </row>
    <row r="220" ht="18">
      <c r="D220" s="28"/>
    </row>
    <row r="221" ht="18">
      <c r="D221" s="28"/>
    </row>
    <row r="222" ht="18">
      <c r="D222" s="28"/>
    </row>
    <row r="223" ht="18">
      <c r="D223" s="28"/>
    </row>
    <row r="224" ht="18">
      <c r="D224" s="28"/>
    </row>
    <row r="225" ht="18">
      <c r="D225" s="28"/>
    </row>
    <row r="226" ht="18">
      <c r="D226" s="28"/>
    </row>
    <row r="227" ht="18">
      <c r="D227" s="28"/>
    </row>
    <row r="228" ht="18">
      <c r="D228" s="28"/>
    </row>
    <row r="229" ht="18">
      <c r="D229" s="28"/>
    </row>
    <row r="230" ht="18">
      <c r="D230" s="28"/>
    </row>
    <row r="231" ht="18">
      <c r="D231" s="28"/>
    </row>
    <row r="232" ht="18">
      <c r="D232" s="28"/>
    </row>
    <row r="233" ht="18">
      <c r="D233" s="28"/>
    </row>
    <row r="234" ht="18">
      <c r="D234" s="28"/>
    </row>
    <row r="235" ht="18">
      <c r="D235" s="28"/>
    </row>
    <row r="236" ht="18">
      <c r="D236" s="28"/>
    </row>
    <row r="237" ht="18">
      <c r="D237" s="28"/>
    </row>
    <row r="238" ht="18">
      <c r="D238" s="28"/>
    </row>
    <row r="239" ht="18">
      <c r="D239" s="28"/>
    </row>
    <row r="240" ht="18">
      <c r="D240" s="28"/>
    </row>
    <row r="241" ht="18">
      <c r="D241" s="28"/>
    </row>
    <row r="242" ht="18">
      <c r="D242" s="28"/>
    </row>
    <row r="243" ht="18">
      <c r="D243" s="28"/>
    </row>
    <row r="244" ht="18">
      <c r="D244" s="28"/>
    </row>
    <row r="245" ht="18">
      <c r="D245" s="28"/>
    </row>
    <row r="246" ht="18">
      <c r="D246" s="28"/>
    </row>
    <row r="247" ht="18">
      <c r="D247" s="28"/>
    </row>
    <row r="248" ht="18">
      <c r="D248" s="28"/>
    </row>
    <row r="249" ht="18">
      <c r="D249" s="28"/>
    </row>
    <row r="250" ht="18">
      <c r="D250" s="28"/>
    </row>
    <row r="251" ht="18">
      <c r="D251" s="28"/>
    </row>
    <row r="252" ht="18">
      <c r="D252" s="28"/>
    </row>
    <row r="253" ht="18">
      <c r="D253" s="28"/>
    </row>
    <row r="254" ht="18">
      <c r="D254" s="28"/>
    </row>
    <row r="255" ht="18">
      <c r="D255" s="28"/>
    </row>
    <row r="256" ht="18">
      <c r="D256" s="28"/>
    </row>
    <row r="257" ht="18">
      <c r="D257" s="28"/>
    </row>
    <row r="258" ht="18">
      <c r="D258" s="28"/>
    </row>
    <row r="259" ht="18">
      <c r="D259" s="28"/>
    </row>
    <row r="260" ht="18">
      <c r="D260" s="28"/>
    </row>
  </sheetData>
  <sheetProtection sheet="1" objects="1" scenarios="1"/>
  <printOptions/>
  <pageMargins left="0.75" right="0.75" top="1" bottom="1" header="0.5" footer="0.5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Stockton</dc:creator>
  <cp:keywords/>
  <dc:description/>
  <cp:lastModifiedBy>Devin Broadhead</cp:lastModifiedBy>
  <cp:lastPrinted>2008-01-09T15:57:24Z</cp:lastPrinted>
  <dcterms:created xsi:type="dcterms:W3CDTF">2007-09-07T14:51:25Z</dcterms:created>
  <dcterms:modified xsi:type="dcterms:W3CDTF">2018-10-17T15:52:27Z</dcterms:modified>
  <cp:category/>
  <cp:version/>
  <cp:contentType/>
  <cp:contentStatus/>
</cp:coreProperties>
</file>